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й квартал 2021" sheetId="5" r:id="rId1"/>
  </sheets>
  <calcPr calcId="124519"/>
</workbook>
</file>

<file path=xl/calcChain.xml><?xml version="1.0" encoding="utf-8"?>
<calcChain xmlns="http://schemas.openxmlformats.org/spreadsheetml/2006/main">
  <c r="E30" i="5"/>
  <c r="E33" l="1"/>
  <c r="C33" l="1"/>
  <c r="D33"/>
  <c r="C29"/>
  <c r="D29"/>
  <c r="C26"/>
  <c r="C23"/>
  <c r="C20"/>
  <c r="C17"/>
  <c r="D26"/>
  <c r="D23"/>
  <c r="D20"/>
  <c r="D17"/>
  <c r="E15" l="1"/>
  <c r="D32" l="1"/>
  <c r="C32"/>
  <c r="D31"/>
  <c r="C31"/>
  <c r="D30"/>
  <c r="C30"/>
  <c r="E28"/>
  <c r="D28"/>
  <c r="C28"/>
  <c r="E25"/>
  <c r="D24"/>
  <c r="C24"/>
  <c r="D25"/>
  <c r="C25"/>
  <c r="E22"/>
  <c r="C22"/>
  <c r="D22"/>
  <c r="C15"/>
  <c r="C13" s="1"/>
  <c r="C12" s="1"/>
  <c r="E19"/>
  <c r="D18"/>
  <c r="C18"/>
  <c r="D19"/>
  <c r="C19"/>
  <c r="E13"/>
  <c r="E12" s="1"/>
  <c r="D15" l="1"/>
  <c r="D13" s="1"/>
  <c r="D12" s="1"/>
</calcChain>
</file>

<file path=xl/comments1.xml><?xml version="1.0" encoding="utf-8"?>
<comments xmlns="http://schemas.openxmlformats.org/spreadsheetml/2006/main">
  <authors>
    <author>Автор</author>
  </authors>
  <commentList>
    <comment ref="E2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соц налог на переч со свода
</t>
        </r>
      </text>
    </comment>
    <comment ref="E3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соц отч и мед отч</t>
        </r>
      </text>
    </comment>
  </commentList>
</comments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<sst xmlns="http://schemas.openxmlformats.org/spreadsheetml/2006/main" count="55" uniqueCount="32">
  <si>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</si>
  <si>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</si>
  <si>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</si>
  <si>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ОШ№4с.Кажымукан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</si>
  <si>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</si>
  <si>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</si>
  <si>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</si>
  <si>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</si>
  <si>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</si>
  <si>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</si>
  <si>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</si>
  <si>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</si>
  <si>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</si>
  <si>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</si>
  <si>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</si>
  <si>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</si>
  <si>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</si>
  <si>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</si>
  <si>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</si>
  <si>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</si>
  <si>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</si>
  <si>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</si>
  <si>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</si>
  <si>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</si>
  <si>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</si>
  <si>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</si>
  <si>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</si>
  <si>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</si>
  <si>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</si>
  <si>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3.2. Основной персонал - учителя</t>
  </si>
  <si>
    <t>по состоянию на "1"апреля 2021г.</t>
  </si>
  <si>
    <t>2021 год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</si>
</sst>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4" borderId="3" xfId="0" applyFont="1" applyFill="1" applyBorder="1" applyAlignment="1">
      <alignment wrapText="1"/>
    </xf>
    <xf numFmtId="164" fontId="2" fillId="4" borderId="0" xfId="0" applyNumberFormat="1" applyFont="1" applyFill="1"/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/>
    <xf numFmtId="0" fontId="4" fillId="5" borderId="3" xfId="0" applyFont="1" applyFill="1" applyBorder="1" applyAlignment="1">
      <alignment horizontal="center" vertical="center" wrapText="1"/>
    </xf>
    <xf numFmtId="164" fontId="2" fillId="5" borderId="3" xfId="0" applyNumberFormat="1" applyFont="1" applyFill="1" applyBorder="1"/>
    <xf numFmtId="0" fontId="2" fillId="5" borderId="0" xfId="0" applyFont="1" applyFill="1"/>
    <xf numFmtId="2" fontId="2" fillId="2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activeCell="E31" sqref="E31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3" width="15.28515625" style="1" customWidth="1"/>
    <col min="4" max="5" width="15.85546875" style="1" customWidth="1"/>
    <col min="6" max="6" width="16.7109375" style="1" customWidth="1"/>
    <col min="7" max="7" width="12" style="1" customWidth="1"/>
    <col min="8" max="16384" width="9.140625" style="1"/>
  </cols>
  <sheetData>
    <row r="1" spans="1:5">
      <c r="A1" s="33" t="s">
        <v>0</v>
      </c>
      <c r="B1" s="33"/>
      <c r="C1" s="33"/>
      <c r="D1" s="33"/>
      <c r="E1" s="33"/>
    </row>
    <row r="2" spans="1:5">
      <c r="A2" s="33" t="s">
        <v>30</v>
      </c>
      <c r="B2" s="33"/>
      <c r="C2" s="33"/>
      <c r="D2" s="33"/>
      <c r="E2" s="33"/>
    </row>
    <row r="3" spans="1:5">
      <c r="A3" s="2"/>
    </row>
    <row r="4" spans="1:5">
      <c r="A4" s="34"/>
      <c r="B4" s="34"/>
      <c r="C4" s="34"/>
      <c r="D4" s="34"/>
      <c r="E4" s="34"/>
    </row>
    <row r="5" spans="1:5">
      <c r="A5" s="35" t="s">
        <v>1</v>
      </c>
      <c r="B5" s="35"/>
      <c r="C5" s="35"/>
      <c r="D5" s="35"/>
      <c r="E5" s="35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36" t="s">
        <v>4</v>
      </c>
      <c r="B9" s="37" t="s">
        <v>5</v>
      </c>
      <c r="C9" s="36" t="s">
        <v>31</v>
      </c>
      <c r="D9" s="36"/>
      <c r="E9" s="36"/>
    </row>
    <row r="10" spans="1:5" ht="40.5">
      <c r="A10" s="36"/>
      <c r="B10" s="37"/>
      <c r="C10" s="27" t="s">
        <v>6</v>
      </c>
      <c r="D10" s="27" t="s">
        <v>7</v>
      </c>
      <c r="E10" s="26" t="s">
        <v>8</v>
      </c>
    </row>
    <row r="11" spans="1:5">
      <c r="A11" s="6" t="s">
        <v>9</v>
      </c>
      <c r="B11" s="7" t="s">
        <v>10</v>
      </c>
      <c r="C11" s="8">
        <v>487</v>
      </c>
      <c r="D11" s="8">
        <v>487</v>
      </c>
      <c r="E11" s="8">
        <v>487</v>
      </c>
    </row>
    <row r="12" spans="1:5">
      <c r="A12" s="10" t="s">
        <v>11</v>
      </c>
      <c r="B12" s="7" t="s">
        <v>12</v>
      </c>
      <c r="C12" s="11">
        <f t="shared" ref="C12:D12" si="0">+C13/C11</f>
        <v>903.60197125256684</v>
      </c>
      <c r="D12" s="11">
        <f t="shared" si="0"/>
        <v>225.90049281314171</v>
      </c>
      <c r="E12" s="11">
        <f>+E13/E11</f>
        <v>175.79585215605749</v>
      </c>
    </row>
    <row r="13" spans="1:5">
      <c r="A13" s="6" t="s">
        <v>13</v>
      </c>
      <c r="B13" s="7" t="s">
        <v>12</v>
      </c>
      <c r="C13" s="12">
        <f t="shared" ref="C13:D13" si="1">SUM(C15+C29+C30+C31+C32+C33)</f>
        <v>440054.16000000003</v>
      </c>
      <c r="D13" s="12">
        <f t="shared" si="1"/>
        <v>110013.54000000001</v>
      </c>
      <c r="E13" s="12">
        <f>SUM(E15+E29+E30+E31+E32+E33)</f>
        <v>85612.58</v>
      </c>
    </row>
    <row r="14" spans="1:5">
      <c r="A14" s="13" t="s">
        <v>14</v>
      </c>
      <c r="B14" s="14"/>
      <c r="C14" s="12"/>
      <c r="D14" s="12"/>
      <c r="E14" s="12"/>
    </row>
    <row r="15" spans="1:5" s="31" customFormat="1">
      <c r="A15" s="28" t="s">
        <v>15</v>
      </c>
      <c r="B15" s="29" t="s">
        <v>12</v>
      </c>
      <c r="C15" s="30">
        <f>SUM(C17+C20+C26+C23)</f>
        <v>268668</v>
      </c>
      <c r="D15" s="30">
        <f>SUM(D17+D20+D26+D23)</f>
        <v>67167</v>
      </c>
      <c r="E15" s="30">
        <f>SUM(E17+E20+E26+E23)</f>
        <v>67167</v>
      </c>
    </row>
    <row r="16" spans="1:5">
      <c r="A16" s="13" t="s">
        <v>16</v>
      </c>
      <c r="B16" s="14"/>
      <c r="C16" s="12"/>
      <c r="D16" s="12"/>
      <c r="E16" s="12"/>
    </row>
    <row r="17" spans="1:6" s="19" customFormat="1" ht="23.25">
      <c r="A17" s="15" t="s">
        <v>17</v>
      </c>
      <c r="B17" s="16" t="s">
        <v>12</v>
      </c>
      <c r="C17" s="17">
        <f>SUM(+E17/3)*12</f>
        <v>12012</v>
      </c>
      <c r="D17" s="17">
        <f>E17</f>
        <v>3003</v>
      </c>
      <c r="E17" s="18">
        <v>3003</v>
      </c>
    </row>
    <row r="18" spans="1:6">
      <c r="A18" s="10" t="s">
        <v>18</v>
      </c>
      <c r="B18" s="20" t="s">
        <v>19</v>
      </c>
      <c r="C18" s="12">
        <f>+E18</f>
        <v>3</v>
      </c>
      <c r="D18" s="12">
        <f t="shared" ref="D18" si="2">SUM(E18)</f>
        <v>3</v>
      </c>
      <c r="E18" s="11">
        <v>3</v>
      </c>
    </row>
    <row r="19" spans="1:6">
      <c r="A19" s="10" t="s">
        <v>20</v>
      </c>
      <c r="B19" s="7" t="s">
        <v>21</v>
      </c>
      <c r="C19" s="12">
        <f>+C17/C18</f>
        <v>4004</v>
      </c>
      <c r="D19" s="12">
        <f>+D17/D18</f>
        <v>1001</v>
      </c>
      <c r="E19" s="12">
        <f>+E17/E18</f>
        <v>1001</v>
      </c>
    </row>
    <row r="20" spans="1:6" s="19" customFormat="1">
      <c r="A20" s="15" t="s">
        <v>29</v>
      </c>
      <c r="B20" s="16" t="s">
        <v>12</v>
      </c>
      <c r="C20" s="17">
        <f>SUM(+E20/3)*12</f>
        <v>237600</v>
      </c>
      <c r="D20" s="17">
        <f>E20</f>
        <v>59400</v>
      </c>
      <c r="E20" s="17">
        <v>59400</v>
      </c>
    </row>
    <row r="21" spans="1:6">
      <c r="A21" s="10" t="s">
        <v>18</v>
      </c>
      <c r="B21" s="20" t="s">
        <v>19</v>
      </c>
      <c r="C21" s="12">
        <v>37</v>
      </c>
      <c r="D21" s="12">
        <v>37</v>
      </c>
      <c r="E21" s="11">
        <v>37</v>
      </c>
    </row>
    <row r="22" spans="1:6">
      <c r="A22" s="10" t="s">
        <v>20</v>
      </c>
      <c r="B22" s="7" t="s">
        <v>21</v>
      </c>
      <c r="C22" s="11">
        <f>SUM(+E22/9)*12</f>
        <v>2140.5405405405409</v>
      </c>
      <c r="D22" s="12">
        <f>+D20/D21</f>
        <v>1605.4054054054054</v>
      </c>
      <c r="E22" s="12">
        <f>+E20/E21</f>
        <v>1605.4054054054054</v>
      </c>
    </row>
    <row r="23" spans="1:6" s="19" customFormat="1" ht="39">
      <c r="A23" s="22" t="s">
        <v>22</v>
      </c>
      <c r="B23" s="16" t="s">
        <v>12</v>
      </c>
      <c r="C23" s="17">
        <f>SUM(+E23/3)*12</f>
        <v>7080</v>
      </c>
      <c r="D23" s="17">
        <f>E23</f>
        <v>1770</v>
      </c>
      <c r="E23" s="17">
        <v>1770</v>
      </c>
      <c r="F23" s="23"/>
    </row>
    <row r="24" spans="1:6">
      <c r="A24" s="10" t="s">
        <v>18</v>
      </c>
      <c r="B24" s="20" t="s">
        <v>19</v>
      </c>
      <c r="C24" s="12">
        <f>+E24</f>
        <v>3</v>
      </c>
      <c r="D24" s="12">
        <f t="shared" ref="D24" si="3">SUM(E24)</f>
        <v>3</v>
      </c>
      <c r="E24" s="11">
        <v>3</v>
      </c>
    </row>
    <row r="25" spans="1:6">
      <c r="A25" s="10" t="s">
        <v>20</v>
      </c>
      <c r="B25" s="7" t="s">
        <v>21</v>
      </c>
      <c r="C25" s="12">
        <f>+C23/C24</f>
        <v>2360</v>
      </c>
      <c r="D25" s="12">
        <f>+D23/D24</f>
        <v>590</v>
      </c>
      <c r="E25" s="12">
        <f>+E23/E24</f>
        <v>590</v>
      </c>
    </row>
    <row r="26" spans="1:6" s="19" customFormat="1">
      <c r="A26" s="15" t="s">
        <v>23</v>
      </c>
      <c r="B26" s="16" t="s">
        <v>12</v>
      </c>
      <c r="C26" s="17">
        <f>SUM(+E26/3)*12</f>
        <v>11976</v>
      </c>
      <c r="D26" s="17">
        <f>E26</f>
        <v>2994</v>
      </c>
      <c r="E26" s="17">
        <v>2994</v>
      </c>
    </row>
    <row r="27" spans="1:6">
      <c r="A27" s="10" t="s">
        <v>18</v>
      </c>
      <c r="B27" s="20" t="s">
        <v>19</v>
      </c>
      <c r="C27" s="12">
        <v>12</v>
      </c>
      <c r="D27" s="12">
        <v>12</v>
      </c>
      <c r="E27" s="32">
        <v>12</v>
      </c>
    </row>
    <row r="28" spans="1:6">
      <c r="A28" s="10" t="s">
        <v>20</v>
      </c>
      <c r="B28" s="7" t="s">
        <v>21</v>
      </c>
      <c r="C28" s="12">
        <f>+C26/C27</f>
        <v>998</v>
      </c>
      <c r="D28" s="12">
        <f>+D26/D27</f>
        <v>249.5</v>
      </c>
      <c r="E28" s="12">
        <f>+E26/E27</f>
        <v>249.5</v>
      </c>
    </row>
    <row r="29" spans="1:6">
      <c r="A29" s="6" t="s">
        <v>24</v>
      </c>
      <c r="B29" s="7" t="s">
        <v>12</v>
      </c>
      <c r="C29" s="12">
        <f>(E29/3)*12</f>
        <v>12888</v>
      </c>
      <c r="D29" s="12">
        <f>E29</f>
        <v>3222</v>
      </c>
      <c r="E29" s="24">
        <v>3222</v>
      </c>
    </row>
    <row r="30" spans="1:6" ht="36.75">
      <c r="A30" s="25" t="s">
        <v>25</v>
      </c>
      <c r="B30" s="7" t="s">
        <v>12</v>
      </c>
      <c r="C30" s="12">
        <f>E30*12</f>
        <v>146405.76000000001</v>
      </c>
      <c r="D30" s="12">
        <f>E30*3</f>
        <v>36601.440000000002</v>
      </c>
      <c r="E30" s="21">
        <f>130.8+12048.5+21.18</f>
        <v>12200.48</v>
      </c>
    </row>
    <row r="31" spans="1:6">
      <c r="A31" s="25" t="s">
        <v>26</v>
      </c>
      <c r="B31" s="7" t="s">
        <v>12</v>
      </c>
      <c r="C31" s="12">
        <f t="shared" ref="C31" si="4">E31*12</f>
        <v>0</v>
      </c>
      <c r="D31" s="12">
        <f t="shared" ref="D31:D32" si="5">E31*3</f>
        <v>0</v>
      </c>
      <c r="E31" s="9"/>
    </row>
    <row r="32" spans="1:6" ht="36.75">
      <c r="A32" s="25" t="s">
        <v>27</v>
      </c>
      <c r="B32" s="7" t="s">
        <v>12</v>
      </c>
      <c r="C32" s="12">
        <f>E32*12</f>
        <v>0</v>
      </c>
      <c r="D32" s="12">
        <f t="shared" si="5"/>
        <v>0</v>
      </c>
      <c r="E32" s="9"/>
    </row>
    <row r="33" spans="1:5" ht="52.5">
      <c r="A33" s="25" t="s">
        <v>28</v>
      </c>
      <c r="B33" s="7" t="s">
        <v>12</v>
      </c>
      <c r="C33" s="12">
        <f>(E33/3)*12</f>
        <v>12092.4</v>
      </c>
      <c r="D33" s="12">
        <f>E33</f>
        <v>3023.1</v>
      </c>
      <c r="E33" s="21">
        <f>2755+78.9+189.2</f>
        <v>3023.1</v>
      </c>
    </row>
    <row r="35" spans="1:5">
      <c r="C35" s="12"/>
      <c r="D35" s="12"/>
      <c r="E35" s="21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1й квартал 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2021-04-06T06:17:00Z</dcterms:modified>
</cp:coreProperties>
</file>